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10110" windowHeight="9660" tabRatio="828" activeTab="3"/>
  </bookViews>
  <sheets>
    <sheet name="Imagen" sheetId="23" r:id="rId1"/>
    <sheet name="Gráfica Cuenta Financiera BN" sheetId="22" r:id="rId2"/>
    <sheet name="Gráfica Cuenta Financiera" sheetId="6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D7" i="1"/>
  <c r="D6" i="1"/>
  <c r="D5" i="1"/>
  <c r="D4" i="1"/>
  <c r="C7" i="1"/>
  <c r="C6" i="1"/>
  <c r="C5" i="1"/>
  <c r="C4" i="1"/>
  <c r="B7" i="1"/>
  <c r="B6" i="1"/>
  <c r="B5" i="1"/>
  <c r="B4" i="1"/>
  <c r="E3" i="1"/>
  <c r="D3" i="1"/>
  <c r="C3" i="1"/>
  <c r="B3" i="1"/>
  <c r="E10" i="1" l="1"/>
  <c r="B10" i="1" l="1"/>
  <c r="C10" i="1" l="1"/>
  <c r="G7" i="1"/>
  <c r="D10" i="1"/>
  <c r="G6" i="1" l="1"/>
  <c r="G12" i="1" s="1"/>
  <c r="G10" i="1" l="1"/>
</calcChain>
</file>

<file path=xl/sharedStrings.xml><?xml version="1.0" encoding="utf-8"?>
<sst xmlns="http://schemas.openxmlformats.org/spreadsheetml/2006/main" count="8" uniqueCount="8">
  <si>
    <t>2018 (P)</t>
  </si>
  <si>
    <t>Cuenta financiera</t>
  </si>
  <si>
    <t>Inversión directa</t>
  </si>
  <si>
    <t>Inversión de cartera</t>
  </si>
  <si>
    <t>Otra inversión</t>
  </si>
  <si>
    <t>Activos de reserva</t>
  </si>
  <si>
    <t>2019 (P)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</si>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</sst>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SALDOS EN LOS COMPONENTES DE LA CUENTA FINANCIERA DE LA BALANZA DE PAGOS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DE PANAMÁ: AÑOS 2016-20</a:t>
            </a:r>
          </a:p>
        </c:rich>
      </c:tx>
      <c:layout>
        <c:manualLayout>
          <c:xMode val="edge"/>
          <c:yMode val="edge"/>
          <c:x val="0.134317128664514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804497625108038"/>
          <c:y val="0.12882651072124757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6.0514943184972157E-3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2366565961732128E-2"/>
                  <c:y val="1.87134502923976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2084592145015106E-2"/>
                  <c:y val="4.678362573099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4557.22723494</c:v>
                </c:pt>
                <c:pt idx="1">
                  <c:v>4420.2191750499996</c:v>
                </c:pt>
                <c:pt idx="2">
                  <c:v>4856.5643646600001</c:v>
                </c:pt>
                <c:pt idx="3">
                  <c:v>3726.3262192699999</c:v>
                </c:pt>
                <c:pt idx="4">
                  <c:v>645.30911319999996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4.5674049052007136E-5"/>
                  <c:y val="4.2105263157894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4625211123534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776458833884436E-3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592248098897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25762225341168E-2"/>
                  <c:y val="7.7972709551656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201.3350551800001</c:v>
                </c:pt>
                <c:pt idx="1">
                  <c:v>1207.5610284700001</c:v>
                </c:pt>
                <c:pt idx="2">
                  <c:v>363.55136786000003</c:v>
                </c:pt>
                <c:pt idx="3">
                  <c:v>3023.0128602899999</c:v>
                </c:pt>
                <c:pt idx="4">
                  <c:v>1807.6487524900001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3.0132185138489108E-6"/>
                  <c:y val="3.1189083820662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608156436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851E-3"/>
                  <c:y val="4.5224171539961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297959733885305E-2"/>
                  <c:y val="1.559478749366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173323500725404E-2"/>
                  <c:y val="4.6786081564365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3514.6103649500001</c:v>
                </c:pt>
                <c:pt idx="1">
                  <c:v>-442.8727551700008</c:v>
                </c:pt>
                <c:pt idx="2">
                  <c:v>243.19534560000022</c:v>
                </c:pt>
                <c:pt idx="3">
                  <c:v>-803.0593652600005</c:v>
                </c:pt>
                <c:pt idx="4">
                  <c:v>1532.5324940899982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878E-3"/>
                  <c:y val="3.119767923746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4853647680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4098690835851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1196451320777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471735217387856E-3"/>
                  <c:y val="4.67946769811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-608.76431088000004</c:v>
                </c:pt>
                <c:pt idx="1">
                  <c:v>971.10923300000002</c:v>
                </c:pt>
                <c:pt idx="2">
                  <c:v>632.3405542500002</c:v>
                </c:pt>
                <c:pt idx="3">
                  <c:v>-1227.1364772500001</c:v>
                </c:pt>
                <c:pt idx="4">
                  <c:v>-5550.2990898199996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107712"/>
        <c:axId val="-783108256"/>
      </c:barChart>
      <c:catAx>
        <c:axId val="-78310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76325538732769"/>
              <c:y val="0.942981320317416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8256"/>
        <c:crosses val="autoZero"/>
        <c:auto val="1"/>
        <c:lblAlgn val="ctr"/>
        <c:lblOffset val="100"/>
        <c:noMultiLvlLbl val="0"/>
      </c:catAx>
      <c:valAx>
        <c:axId val="-783108256"/>
        <c:scaling>
          <c:orientation val="minMax"/>
          <c:max val="5000"/>
          <c:min val="-6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3.2301702468460328E-2"/>
              <c:y val="8.34971067213089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10771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168708518685919"/>
          <c:y val="0.97218719589875824"/>
          <c:w val="0.83860785177949582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SALDOS EN LOS COMPONENTES DE LA CUENTA FINANCIERA DE LA BALANZA DE PAGOS 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DE PANAMÁ: AÑOS 2016-20</a:t>
            </a:r>
          </a:p>
        </c:rich>
      </c:tx>
      <c:layout>
        <c:manualLayout>
          <c:xMode val="edge"/>
          <c:yMode val="edge"/>
          <c:x val="0.1343171286645145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804497625108038"/>
          <c:y val="0.12882651072124757"/>
          <c:w val="0.82554548306272613"/>
          <c:h val="0.78809362864729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Inversión directa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6.0514943184972157E-3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36257309941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2366565961732128E-2"/>
                  <c:y val="1.87134502923976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11890838206627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2084592145015106E-2"/>
                  <c:y val="4.6783625730993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4557.22723494</c:v>
                </c:pt>
                <c:pt idx="1">
                  <c:v>4420.2191750499996</c:v>
                </c:pt>
                <c:pt idx="2">
                  <c:v>4856.5643646600001</c:v>
                </c:pt>
                <c:pt idx="3">
                  <c:v>3726.3262192699999</c:v>
                </c:pt>
                <c:pt idx="4">
                  <c:v>645.30911319999996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Inversión de cartera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4.5674049052007136E-5"/>
                  <c:y val="4.2105263157894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4625211123534E-2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776458833884436E-3"/>
                  <c:y val="4.6783625730993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592248098897E-2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125762225341168E-2"/>
                  <c:y val="7.7972709551656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201.3350551800001</c:v>
                </c:pt>
                <c:pt idx="1">
                  <c:v>1207.5610284700001</c:v>
                </c:pt>
                <c:pt idx="2">
                  <c:v>363.55136786000003</c:v>
                </c:pt>
                <c:pt idx="3">
                  <c:v>3023.0128602899999</c:v>
                </c:pt>
                <c:pt idx="4">
                  <c:v>1807.6487524900001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Otra 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3.0132185138489108E-6"/>
                  <c:y val="3.1189083820662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6081564365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014098690835851E-3"/>
                  <c:y val="4.5224171539961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297959733885305E-2"/>
                  <c:y val="1.559478749366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173323500725404E-2"/>
                  <c:y val="4.67860815643652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3514.6103649500001</c:v>
                </c:pt>
                <c:pt idx="1">
                  <c:v>-442.8727551700008</c:v>
                </c:pt>
                <c:pt idx="2">
                  <c:v>243.19534560000022</c:v>
                </c:pt>
                <c:pt idx="3">
                  <c:v>-803.0593652600005</c:v>
                </c:pt>
                <c:pt idx="4">
                  <c:v>1532.5324940899982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Activos de reserva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-2.0140986908358878E-3"/>
                  <c:y val="3.119767923746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4.6784853647680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4098690835851E-3"/>
                  <c:y val="4.6783625730994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1196451320777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471735217387856E-3"/>
                  <c:y val="4.6794676981166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-608.76431088000004</c:v>
                </c:pt>
                <c:pt idx="1">
                  <c:v>971.10923300000002</c:v>
                </c:pt>
                <c:pt idx="2">
                  <c:v>632.3405542500002</c:v>
                </c:pt>
                <c:pt idx="3">
                  <c:v>-1227.1364772500001</c:v>
                </c:pt>
                <c:pt idx="4">
                  <c:v>-5550.2990898199996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-783096288"/>
        <c:axId val="-783095744"/>
      </c:barChart>
      <c:catAx>
        <c:axId val="-783096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176325538732769"/>
              <c:y val="0.942981320317416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5744"/>
        <c:crosses val="autoZero"/>
        <c:auto val="1"/>
        <c:lblAlgn val="ctr"/>
        <c:lblOffset val="100"/>
        <c:noMultiLvlLbl val="0"/>
      </c:catAx>
      <c:valAx>
        <c:axId val="-783095744"/>
        <c:scaling>
          <c:orientation val="minMax"/>
          <c:max val="5000"/>
          <c:min val="-6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3.2301702468460328E-2"/>
              <c:y val="8.34971067213089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78309628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168708518685919"/>
          <c:y val="0.97218719589875824"/>
          <c:w val="0.83860785177949582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50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334000" cy="809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1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1"/>
    </sheetNames>
    <sheetDataSet>
      <sheetData sheetId="0">
        <row r="73">
          <cell r="B73">
            <v>4557.22723494</v>
          </cell>
          <cell r="C73">
            <v>4420.2191750499996</v>
          </cell>
          <cell r="D73">
            <v>4856.5643646600001</v>
          </cell>
          <cell r="E73">
            <v>3726.3262192699999</v>
          </cell>
          <cell r="F73">
            <v>645.30911319999996</v>
          </cell>
        </row>
        <row r="82">
          <cell r="B82">
            <v>201.3350551800001</v>
          </cell>
          <cell r="C82">
            <v>1207.5610284700001</v>
          </cell>
          <cell r="D82">
            <v>363.55136786000003</v>
          </cell>
          <cell r="E82">
            <v>3023.0128602899999</v>
          </cell>
          <cell r="F82">
            <v>1807.6487524900001</v>
          </cell>
        </row>
        <row r="85">
          <cell r="B85">
            <v>3514.6103649500001</v>
          </cell>
          <cell r="C85">
            <v>-442.8727551700008</v>
          </cell>
          <cell r="D85">
            <v>243.19534560000022</v>
          </cell>
          <cell r="E85">
            <v>-803.0593652600005</v>
          </cell>
          <cell r="F85">
            <v>1532.5324940899982</v>
          </cell>
        </row>
        <row r="96">
          <cell r="B96">
            <v>-608.76431088000004</v>
          </cell>
          <cell r="C96">
            <v>971.10923300000002</v>
          </cell>
          <cell r="D96">
            <v>632.3405542500002</v>
          </cell>
          <cell r="E96">
            <v>-1227.1364772500001</v>
          </cell>
          <cell r="F96">
            <v>-5550.2990898199996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Normal="100" zoomScaleSheetLayoutView="100" workbookViewId="0">
      <selection activeCell="H1" sqref="H1"/>
    </sheetView>
  </sheetViews>
  <sheetFormatPr baseColWidth="10" defaultRowHeight="12.7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baseColWidth="10" defaultRowHeight="12.75" x14ac:dyDescent="0.2"/>
  <cols>
    <col min="1" max="1" width="15.28515625" style="1" bestFit="1" customWidth="1"/>
    <col min="2" max="2" width="14.28515625" style="1" bestFit="1" customWidth="1"/>
    <col min="3" max="3" width="17.140625" style="1" bestFit="1" customWidth="1"/>
    <col min="4" max="4" width="12.28515625" style="1" bestFit="1" customWidth="1"/>
    <col min="5" max="5" width="16.140625" style="1" bestFit="1" customWidth="1"/>
    <col min="6" max="16384" width="11.42578125" style="1"/>
  </cols>
  <sheetData>
    <row r="1" spans="1:7" x14ac:dyDescent="0.2">
      <c r="A1" s="1" t="s">
        <v>1</v>
      </c>
    </row>
    <row r="2" spans="1:7" x14ac:dyDescent="0.2">
      <c r="B2" s="1" t="s">
        <v>2</v>
      </c>
      <c r="C2" s="1" t="s">
        <v>3</v>
      </c>
      <c r="D2" s="1" t="s">
        <v>4</v>
      </c>
      <c r="E2" s="1" t="s">
        <v>5</v>
      </c>
    </row>
    <row r="3" spans="1:7" x14ac:dyDescent="0.2">
      <c r="A3" s="2">
        <v>2016</v>
      </c>
      <c r="B3" s="4">
        <f>'[1]Cuadro 1'!$B$73</f>
        <v>4557.22723494</v>
      </c>
      <c r="C3" s="4">
        <f>'[1]Cuadro 1'!$B$82</f>
        <v>201.3350551800001</v>
      </c>
      <c r="D3" s="4">
        <f>'[1]Cuadro 1'!$B$85</f>
        <v>3514.6103649500001</v>
      </c>
      <c r="E3" s="4">
        <f>'[1]Cuadro 1'!$B$96</f>
        <v>-608.76431088000004</v>
      </c>
      <c r="F3" s="3"/>
    </row>
    <row r="4" spans="1:7" x14ac:dyDescent="0.2">
      <c r="A4" s="2">
        <v>2017</v>
      </c>
      <c r="B4" s="4">
        <f>'[1]Cuadro 1'!$C$73</f>
        <v>4420.2191750499996</v>
      </c>
      <c r="C4" s="4">
        <f>'[1]Cuadro 1'!$C$82</f>
        <v>1207.5610284700001</v>
      </c>
      <c r="D4" s="4">
        <f>'[1]Cuadro 1'!$C$85</f>
        <v>-442.8727551700008</v>
      </c>
      <c r="E4" s="4">
        <f>'[1]Cuadro 1'!$C$96</f>
        <v>971.10923300000002</v>
      </c>
      <c r="F4" s="3"/>
    </row>
    <row r="5" spans="1:7" x14ac:dyDescent="0.2">
      <c r="A5" s="2" t="s">
        <v>0</v>
      </c>
      <c r="B5" s="4">
        <f>'[1]Cuadro 1'!$D$73</f>
        <v>4856.5643646600001</v>
      </c>
      <c r="C5" s="4">
        <f>'[1]Cuadro 1'!$D$82</f>
        <v>363.55136786000003</v>
      </c>
      <c r="D5" s="4">
        <f>'[1]Cuadro 1'!$D$85</f>
        <v>243.19534560000022</v>
      </c>
      <c r="E5" s="4">
        <f>'[1]Cuadro 1'!$D$96</f>
        <v>632.3405542500002</v>
      </c>
      <c r="F5" s="4"/>
    </row>
    <row r="6" spans="1:7" x14ac:dyDescent="0.2">
      <c r="A6" s="2" t="s">
        <v>6</v>
      </c>
      <c r="B6" s="4">
        <f>'[1]Cuadro 1'!$E$73</f>
        <v>3726.3262192699999</v>
      </c>
      <c r="C6" s="4">
        <f>'[1]Cuadro 1'!$E$82</f>
        <v>3023.0128602899999</v>
      </c>
      <c r="D6" s="4">
        <f>'[1]Cuadro 1'!$E$85</f>
        <v>-803.0593652600005</v>
      </c>
      <c r="E6" s="4">
        <f>'[1]Cuadro 1'!$E$96</f>
        <v>-1227.1364772500001</v>
      </c>
      <c r="F6" s="4">
        <v>22.118534999999998</v>
      </c>
      <c r="G6" s="4">
        <f>SUM(B6:F6)</f>
        <v>4741.2617720499984</v>
      </c>
    </row>
    <row r="7" spans="1:7" x14ac:dyDescent="0.2">
      <c r="A7" s="2" t="s">
        <v>7</v>
      </c>
      <c r="B7" s="4">
        <f>'[1]Cuadro 1'!$F$73</f>
        <v>645.30911319999996</v>
      </c>
      <c r="C7" s="4">
        <f>'[1]Cuadro 1'!$F$82</f>
        <v>1807.6487524900001</v>
      </c>
      <c r="D7" s="4">
        <f>'[1]Cuadro 1'!$F$85</f>
        <v>1532.5324940899982</v>
      </c>
      <c r="E7" s="4">
        <f>'[1]Cuadro 1'!$F$96</f>
        <v>-5550.2990898199996</v>
      </c>
      <c r="F7" s="4">
        <v>11.094356999999999</v>
      </c>
      <c r="G7" s="4">
        <f>SUM(B7:F7)</f>
        <v>-1553.7143730400012</v>
      </c>
    </row>
    <row r="10" spans="1:7" x14ac:dyDescent="0.2">
      <c r="B10" s="5">
        <f>SUM((B7/B6)-1)*100</f>
        <v>-82.682431026491869</v>
      </c>
      <c r="C10" s="5">
        <f t="shared" ref="C10:E10" si="0">SUM((C7/C6)-1)*100</f>
        <v>-40.203735940554651</v>
      </c>
      <c r="D10" s="5">
        <f t="shared" si="0"/>
        <v>-290.83676255911934</v>
      </c>
      <c r="E10" s="5">
        <f t="shared" si="0"/>
        <v>352.29680583354195</v>
      </c>
      <c r="F10" s="5"/>
      <c r="G10" s="5">
        <f>SUM((G7/G6)-1)*100</f>
        <v>-132.77006096139289</v>
      </c>
    </row>
    <row r="12" spans="1:7" x14ac:dyDescent="0.2">
      <c r="G12" s="4">
        <f>SUM(G6-G7)</f>
        <v>6294.9761450899996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Cuenta Financiera BN</vt:lpstr>
      <vt:lpstr>Gráfica Cuenta Financiera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2021-12-27T18:37:15Z</cp:lastPrinted>
  <dcterms:created xsi:type="dcterms:W3CDTF">2019-07-04T16:41:15Z</dcterms:created>
  <dcterms:modified xsi:type="dcterms:W3CDTF">2021-12-27T19:14:26Z</dcterms:modified>
</cp:coreProperties>
</file>